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C:\Users\jmichael\Downloads\"/>
    </mc:Choice>
  </mc:AlternateContent>
  <xr:revisionPtr revIDLastSave="16" documentId="8_{D057466E-52DE-4616-9985-FDD7C6CFBDBE}" xr6:coauthVersionLast="47" xr6:coauthVersionMax="47" xr10:uidLastSave="{AEB8EA04-DF0E-4CB7-8186-3D64217A3891}"/>
  <bookViews>
    <workbookView xWindow="28680" yWindow="-120" windowWidth="29040" windowHeight="15720" xr2:uid="{177D81C9-0AA2-4312-8D5B-3627C84C9F5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9" i="1"/>
  <c r="B8" i="1"/>
  <c r="B10" i="1" l="1"/>
</calcChain>
</file>

<file path=xl/sharedStrings.xml><?xml version="1.0" encoding="utf-8"?>
<sst xmlns="http://schemas.openxmlformats.org/spreadsheetml/2006/main" count="9" uniqueCount="9">
  <si>
    <t>Morrisville Rental Assistance Estimator</t>
  </si>
  <si>
    <t>Only Input In Yellow Highlighted Area</t>
  </si>
  <si>
    <t>Household Gross Income (Annual)</t>
  </si>
  <si>
    <t>Household Size (# of people)</t>
  </si>
  <si>
    <t>60% AMI Threshold</t>
  </si>
  <si>
    <t>Eligible for Assistance?</t>
  </si>
  <si>
    <t>Payment Standard (FMR)</t>
  </si>
  <si>
    <t>Tenant Portion (30% income/12)</t>
  </si>
  <si>
    <t>Estimated Monthly Subsidy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</si>
</sst>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1" fillId="0" borderId="3" xfId="0" applyFont="1" applyBorder="1"/>
    <xf numFmtId="0" fontId="0" fillId="0" borderId="2" xfId="0" applyBorder="1"/>
    <xf numFmtId="164" fontId="0" fillId="4" borderId="1" xfId="0" applyNumberFormat="1" applyFill="1" applyBorder="1" applyAlignment="1">
      <alignment horizontal="left" indent="23"/>
    </xf>
    <xf numFmtId="164" fontId="0" fillId="4" borderId="1" xfId="0" applyNumberFormat="1" applyFill="1" applyBorder="1"/>
    <xf numFmtId="0" fontId="0" fillId="3" borderId="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80D0-DE3E-4D8A-B916-BF4E82071369}">
  <dimension ref="A1:H10"/>
  <sheetViews>
    <sheetView tabSelected="1" workbookViewId="0">
      <selection activeCell="B8" sqref="B8"/>
    </sheetView>
  </sheetViews>
  <sheetFormatPr defaultRowHeight="15"/>
  <cols>
    <col min="1" max="1" width="37.28515625" customWidth="1"/>
    <col min="2" max="2" width="35.5703125" customWidth="1"/>
    <col min="5" max="8" width="9.140625" hidden="1" customWidth="1"/>
  </cols>
  <sheetData>
    <row r="1" spans="1:8" ht="15.75" thickBot="1">
      <c r="A1" s="4" t="s">
        <v>0</v>
      </c>
      <c r="B1" s="5" t="s">
        <v>1</v>
      </c>
    </row>
    <row r="2" spans="1:8">
      <c r="E2">
        <v>1</v>
      </c>
      <c r="F2">
        <v>55740</v>
      </c>
      <c r="G2">
        <v>1</v>
      </c>
      <c r="H2">
        <v>2020</v>
      </c>
    </row>
    <row r="3" spans="1:8">
      <c r="A3" s="1" t="s">
        <v>2</v>
      </c>
      <c r="B3" s="8">
        <v>80000</v>
      </c>
      <c r="E3">
        <v>2</v>
      </c>
      <c r="F3">
        <v>63720</v>
      </c>
      <c r="G3">
        <v>2</v>
      </c>
      <c r="H3">
        <v>2230</v>
      </c>
    </row>
    <row r="4" spans="1:8">
      <c r="A4" s="1" t="s">
        <v>3</v>
      </c>
      <c r="B4" s="8">
        <v>5</v>
      </c>
      <c r="E4">
        <v>3</v>
      </c>
      <c r="F4">
        <v>71700</v>
      </c>
      <c r="G4">
        <v>3</v>
      </c>
      <c r="H4">
        <v>2790</v>
      </c>
    </row>
    <row r="5" spans="1:8">
      <c r="A5" s="3"/>
      <c r="B5" s="3"/>
      <c r="E5">
        <v>4</v>
      </c>
      <c r="F5">
        <v>79620</v>
      </c>
      <c r="G5">
        <v>4</v>
      </c>
      <c r="H5">
        <v>3660</v>
      </c>
    </row>
    <row r="6" spans="1:8">
      <c r="A6" s="1" t="s">
        <v>4</v>
      </c>
      <c r="B6" s="2">
        <f>IFERROR(VLOOKUP(B4,$E$2:$F$8,2,FALSE),"")</f>
        <v>86040</v>
      </c>
      <c r="E6">
        <v>5</v>
      </c>
      <c r="F6">
        <v>86040</v>
      </c>
    </row>
    <row r="7" spans="1:8">
      <c r="A7" s="1" t="s">
        <v>5</v>
      </c>
      <c r="B7" s="6" t="str">
        <f>IF(AND(B3&gt;0, B6&gt;0, B3&lt;=B6), "Yes", "No")</f>
        <v>Yes</v>
      </c>
      <c r="E7">
        <v>6</v>
      </c>
      <c r="F7">
        <v>92400</v>
      </c>
    </row>
    <row r="8" spans="1:8">
      <c r="A8" s="1" t="s">
        <v>6</v>
      </c>
      <c r="B8" s="2">
        <f>IFERROR(INDEX($H$2:$H$5,MATCH(MIN(B4,4),$G$2:$G$5,0)),"")</f>
        <v>3660</v>
      </c>
      <c r="E8">
        <v>7</v>
      </c>
      <c r="F8">
        <v>98760</v>
      </c>
    </row>
    <row r="9" spans="1:8">
      <c r="A9" s="1" t="s">
        <v>7</v>
      </c>
      <c r="B9" s="2">
        <f>IF(B3&gt;0,(B3*0.3)/12,"")</f>
        <v>2000</v>
      </c>
    </row>
    <row r="10" spans="1:8">
      <c r="A10" s="1" t="s">
        <v>8</v>
      </c>
      <c r="B10" s="7">
        <f>IF(B7="Yes",MAX(B8-B9,0),0)</f>
        <v>1660</v>
      </c>
    </row>
  </sheetData>
  <sheetProtection algorithmName="SHA-512" hashValue="aSfq7L269utt+H776xEfLN7ZFC04wLvs0cNbxrQIH4r9Q0ws4CwyCYeoBD42HQOO3bNPmToQdEOTcbnK7nlceQ==" saltValue="hc0J8sZd0sItV1a619W2d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Michael</dc:creator>
  <cp:keywords/>
  <dc:description/>
  <cp:lastModifiedBy>Josh Michael</cp:lastModifiedBy>
  <cp:revision/>
  <dcterms:created xsi:type="dcterms:W3CDTF">2026-03-20T15:42:30Z</dcterms:created>
  <dcterms:modified xsi:type="dcterms:W3CDTF">2026-03-20T20:45:34Z</dcterms:modified>
  <cp:category/>
  <cp:contentStatus/>
</cp:coreProperties>
</file>