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ownofmorrisville-my.sharepoint.com/personal/jbullock_morrisvillenc_gov/Documents/Desktop/Fee Sheet/"/>
    </mc:Choice>
  </mc:AlternateContent>
  <xr:revisionPtr revIDLastSave="437" documentId="8_{8CC53506-BF4D-485A-B71E-73A05E2C869E}" xr6:coauthVersionLast="47" xr6:coauthVersionMax="47" xr10:uidLastSave="{6DC6D6F1-91FB-47A1-A749-E0DB743F3A16}"/>
  <bookViews>
    <workbookView xWindow="-120" yWindow="-120" windowWidth="29040" windowHeight="17520" xr2:uid="{00000000-000D-0000-FFFF-FFFF00000000}"/>
  </bookViews>
  <sheets>
    <sheet name="Fee Schedule" sheetId="1" r:id="rId1"/>
  </sheets>
  <definedNames>
    <definedName name="_ftn1" localSheetId="0">'Fee Schedule'!#REF!</definedName>
    <definedName name="_ftn2" localSheetId="0">'Fee Schedule'!#REF!</definedName>
    <definedName name="_ftn3" localSheetId="0">'Fee Schedule'!#REF!</definedName>
    <definedName name="_ftnref1" localSheetId="0">'Fee Schedule'!$B$22</definedName>
    <definedName name="_ftnref2" localSheetId="0">'Fee Schedule'!#REF!</definedName>
    <definedName name="_ftnref3" localSheetId="0">'Fee Schedule'!#REF!</definedName>
    <definedName name="_Ref385346576" localSheetId="0">'Fee Schedule'!#REF!</definedName>
    <definedName name="_Toc423471773" localSheetId="0">'Fee Schedule'!#REF!</definedName>
    <definedName name="_Toc423471774" localSheetId="0">#REF!</definedName>
    <definedName name="_xlnm.Print_Area" localSheetId="0">'Fee Schedule'!$A$1:$J$64</definedName>
    <definedName name="_xlnm.Print_Titles" localSheetId="0">'Fee Schedule'!$1:$2</definedName>
    <definedName name="Z_4F6373BA_92F4_49C3_9B63_52E2B2C75DC1_.wvu.PrintArea" localSheetId="0" hidden="1">'Fee Schedule'!$A$1:$J$63</definedName>
    <definedName name="Z_4F6373BA_92F4_49C3_9B63_52E2B2C75DC1_.wvu.PrintTitles" localSheetId="0" hidden="1">'Fee Schedule'!$2:$2</definedName>
  </definedNames>
  <calcPr calcId="191029"/>
  <customWorkbookViews>
    <customWorkbookView name="Webpage" guid="{4F6373BA-92F4-49C3-9B63-52E2B2C75DC1}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" i="1" l="1"/>
  <c r="J20" i="1"/>
  <c r="J18" i="1"/>
  <c r="J9" i="1"/>
  <c r="J60" i="1"/>
  <c r="J56" i="1"/>
  <c r="J59" i="1"/>
  <c r="J53" i="1"/>
  <c r="J42" i="1"/>
  <c r="J32" i="1"/>
  <c r="J12" i="1"/>
  <c r="J11" i="1"/>
  <c r="J10" i="1"/>
  <c r="J58" i="1" l="1"/>
  <c r="J24" i="1" l="1"/>
  <c r="J23" i="1"/>
  <c r="J6" i="1"/>
  <c r="J5" i="1"/>
  <c r="J14" i="1"/>
  <c r="J15" i="1"/>
  <c r="J51" i="1"/>
  <c r="J55" i="1"/>
  <c r="J48" i="1"/>
  <c r="J49" i="1"/>
  <c r="J47" i="1"/>
  <c r="J45" i="1"/>
  <c r="J44" i="1"/>
  <c r="J39" i="1"/>
  <c r="J38" i="1"/>
  <c r="J37" i="1"/>
  <c r="J36" i="1"/>
  <c r="J35" i="1"/>
  <c r="J34" i="1"/>
  <c r="J33" i="1"/>
  <c r="J31" i="1"/>
  <c r="J30" i="1"/>
  <c r="J29" i="1"/>
  <c r="J28" i="1"/>
  <c r="J27" i="1"/>
  <c r="J26" i="1"/>
  <c r="J25" i="1"/>
  <c r="J40" i="1"/>
  <c r="J22" i="1"/>
  <c r="J7" i="1"/>
  <c r="J4" i="1"/>
  <c r="J57" i="1"/>
  <c r="J6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Instructions</author>
  </authors>
  <commentList>
    <comment ref="A4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4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acres using two decimals places.  e.g., 12.03</t>
        </r>
      </text>
    </comment>
    <comment ref="A5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6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7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7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reviews.</t>
        </r>
      </text>
    </comment>
    <comment ref="A14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15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22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22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linear feet using two decimals places.  e.g., 12.03</t>
        </r>
      </text>
    </comment>
    <comment ref="A23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23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inspections.</t>
        </r>
      </text>
    </comment>
    <comment ref="A24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24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inspections.</t>
        </r>
      </text>
    </comment>
    <comment ref="A25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25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driveway openings.</t>
        </r>
      </text>
    </comment>
    <comment ref="A26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26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linear feet using two decimals places.  e.g., 12.03</t>
        </r>
      </text>
    </comment>
    <comment ref="A27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27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lots.</t>
        </r>
      </text>
    </comment>
    <comment ref="A28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28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lots.</t>
        </r>
      </text>
    </comment>
    <comment ref="A29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29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lots.</t>
        </r>
      </text>
    </comment>
    <comment ref="A30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0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lots.</t>
        </r>
      </text>
    </comment>
    <comment ref="A31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1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buildings.</t>
        </r>
      </text>
    </comment>
    <comment ref="A32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2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buildings.</t>
        </r>
      </text>
    </comment>
    <comment ref="A33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3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linear feet using two decimal places.  e.g., 12.03</t>
        </r>
      </text>
    </comment>
    <comment ref="A34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4" authorId="0" shapeId="0" xr:uid="{108A2B55-4F8B-460F-B331-4B50A20D31DB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linear feet using two decimal places.  e.g., 12.03</t>
        </r>
      </text>
    </comment>
    <comment ref="A35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5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linear feet using two decimals places.  e.g., 12.03</t>
        </r>
      </text>
    </comment>
    <comment ref="A36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6" authorId="0" shapeId="0" xr:uid="{AA829283-1747-49F7-BEDF-12329B879F73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linear feet using two decimal places.  e.g., 12.03</t>
        </r>
      </text>
    </comment>
    <comment ref="A37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7" authorId="0" shapeId="0" xr:uid="{017B39E0-8B71-4C06-8B7D-7FBFE5491044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linear feet using two decimal places.  e.g., 12.03</t>
        </r>
      </text>
    </comment>
    <comment ref="A38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8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facilities.</t>
        </r>
      </text>
    </comment>
    <comment ref="A39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39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inspections.</t>
        </r>
      </text>
    </comment>
    <comment ref="A40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40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streets.</t>
        </r>
      </text>
    </comment>
    <comment ref="A41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41" authorId="0" shapeId="0" xr:uid="{785E1EF2-7EE2-417E-B07E-97EBB0E3D8E1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linear feet using two decimal places.  e.g., 12.03</t>
        </r>
      </text>
    </comment>
    <comment ref="A42" authorId="0" shapeId="0" xr:uid="{B10F67E3-97D9-4AA1-BB7C-8D94882986E5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42" authorId="0" shapeId="0" xr:uid="{2CC88DBC-67FF-4B7E-B2ED-A3C0D91019EE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streets.</t>
        </r>
      </text>
    </comment>
    <comment ref="A44" authorId="0" shapeId="0" xr:uid="{00000000-0006-0000-0000-00006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45" authorId="0" shapeId="0" xr:uid="{00000000-0006-0000-0000-00006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47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47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determinations.</t>
        </r>
      </text>
    </comment>
    <comment ref="A48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49" authorId="0" shapeId="0" xr:uid="{00000000-0006-0000-0000-00006E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49" authorId="0" shapeId="0" xr:uid="{00000000-0006-0000-0000-00006F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streams.</t>
        </r>
      </text>
    </comment>
    <comment ref="A51" authorId="0" shapeId="0" xr:uid="{00000000-0006-0000-0000-0000A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53" authorId="0" shapeId="0" xr:uid="{30EE2EFA-4A1A-432A-9A88-F43C0875CCB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53" authorId="0" shapeId="0" xr:uid="{9517D6C6-8BFF-407F-B3BC-3A0C6DCD9CF4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walls. </t>
        </r>
      </text>
    </comment>
    <comment ref="A55" authorId="0" shapeId="0" xr:uid="{00000000-0006-0000-0000-0000A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55" authorId="0" shapeId="0" xr:uid="{00000000-0006-0000-0000-0000A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disturbed acres using two decimal places.  e.g., 12.03</t>
        </r>
      </text>
    </comment>
    <comment ref="A56" authorId="0" shapeId="0" xr:uid="{00000000-0006-0000-0000-0000AA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57" authorId="0" shapeId="0" xr:uid="{00000000-0006-0000-0000-0000A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57" authorId="0" shapeId="0" xr:uid="{00000000-0006-0000-0000-0000A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SCMs.</t>
        </r>
      </text>
    </comment>
    <comment ref="A58" authorId="0" shapeId="0" xr:uid="{00000000-0006-0000-0000-0000AD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A59" authorId="0" shapeId="0" xr:uid="{A0A08C0D-20F7-4B34-8AEA-347E646DD0CA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H59" authorId="0" shapeId="0" xr:uid="{127E67E9-A042-4449-B863-EC4EC9118001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number of SCMs.</t>
        </r>
      </text>
    </comment>
    <comment ref="A60" authorId="0" shapeId="0" xr:uid="{CD5E849B-7D75-4EC3-A68E-537999AF1A43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J60" authorId="0" shapeId="0" xr:uid="{6EF77146-81FE-4E39-B36D-45B27983B3E5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cost of the peer review.</t>
        </r>
      </text>
    </comment>
    <comment ref="A61" authorId="0" shapeId="0" xr:uid="{00000000-0006-0000-0000-0000C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a "x".</t>
        </r>
      </text>
    </comment>
    <comment ref="J61" authorId="0" shapeId="0" xr:uid="{00000000-0006-0000-0000-0000C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Add the cost of the peer review.</t>
        </r>
      </text>
    </comment>
  </commentList>
</comments>
</file>

<file path=xl/sharedStrings.xml><?xml version="1.0" encoding="utf-8"?>
<sst xmlns="http://schemas.openxmlformats.org/spreadsheetml/2006/main" count="129" uniqueCount="98">
  <si>
    <t>Description</t>
  </si>
  <si>
    <t>Fee</t>
  </si>
  <si>
    <t>Total</t>
  </si>
  <si>
    <t>Consultant Peer Review Fee</t>
  </si>
  <si>
    <t>Actual Cost of Review</t>
  </si>
  <si>
    <t>Construction Plan Approval</t>
  </si>
  <si>
    <t>4th review and each review thereafter</t>
  </si>
  <si>
    <t>Floodplain Development Permit</t>
  </si>
  <si>
    <t>Elevation Certificate</t>
  </si>
  <si>
    <t>Map Revision (CLOMR/LOMR)</t>
  </si>
  <si>
    <t>Infrastructure Fees</t>
  </si>
  <si>
    <t>Driveway Curb Cut includes Excavation, Forming, and Concrete Placement)</t>
  </si>
  <si>
    <t>Re-Inspection of Driveway Curb Cut</t>
  </si>
  <si>
    <t>Sidewalk Improvements Outside of Public Right-of- Way</t>
  </si>
  <si>
    <t>Roadway/Fire Lane Improvements Outside of Public Right-of-Way</t>
  </si>
  <si>
    <t>Storm Drainage Improvements Outside of Public Right-of-Way</t>
  </si>
  <si>
    <t>Drainage Swale/Ditch Improvements Outside of Public Right-of-Way</t>
  </si>
  <si>
    <t>Stormwater Facility(ies) Re-inspection</t>
  </si>
  <si>
    <t>Street Acceptance Walk Through (Punch-list) Re-inspection</t>
  </si>
  <si>
    <t>Roadway Improvements Re-inspection</t>
  </si>
  <si>
    <t>Record Drawings</t>
  </si>
  <si>
    <t>Stream Buffer Determination</t>
  </si>
  <si>
    <t>Stockpiling Permit</t>
  </si>
  <si>
    <t>Stormwater Management</t>
  </si>
  <si>
    <t>Unit</t>
  </si>
  <si>
    <t>Number</t>
  </si>
  <si>
    <t xml:space="preserve">TOTAL </t>
  </si>
  <si>
    <t>X</t>
  </si>
  <si>
    <t>+ $30/Acre</t>
  </si>
  <si>
    <t>acres</t>
  </si>
  <si>
    <t>Minor Modification (includes first 3 reviews)</t>
  </si>
  <si>
    <t>per linear foot</t>
  </si>
  <si>
    <t>linear feet</t>
  </si>
  <si>
    <t>per driveway opening</t>
  </si>
  <si>
    <t>Encroachment in Public Right-of-Way includes Excavation, Backfill and Work Relating to the Installation, Repair, Replacement, and Removal of Utilities, Structures or Other Encumbrances within Town Right-of-Way</t>
  </si>
  <si>
    <t>lots</t>
  </si>
  <si>
    <t>per lot</t>
  </si>
  <si>
    <t>Detached Single-Family Dwelling Unit                                     (includes one inspection and one re-inspection)</t>
  </si>
  <si>
    <t xml:space="preserve">Re-Inspection of Detached Single-Family Dwelling                                                             (includes 2 additional re-inspections)  </t>
  </si>
  <si>
    <t>Re-Inspection of Attached Town Home Dwelling Units                                                 (includes 2 additional re-inspections)</t>
  </si>
  <si>
    <t>per building</t>
  </si>
  <si>
    <t>Apartments, Commercial, Office, Institutional and Industrial Lots (includes one inspection and one re-Inspection)</t>
  </si>
  <si>
    <t>buildings</t>
  </si>
  <si>
    <t>Greenway (public and private)</t>
  </si>
  <si>
    <t>Stormwater Facility(ies) Inspection                                           (includes 1 inspection and 1 re-inspection)</t>
  </si>
  <si>
    <t>per facility</t>
  </si>
  <si>
    <t>inspections</t>
  </si>
  <si>
    <t>per inspection</t>
  </si>
  <si>
    <t>streets</t>
  </si>
  <si>
    <t xml:space="preserve">Re-Submittal Record Drawing: 3rd Review and each review thereafter </t>
  </si>
  <si>
    <t>per determination</t>
  </si>
  <si>
    <t>per stream</t>
  </si>
  <si>
    <t>Riparian Buffer</t>
  </si>
  <si>
    <t>+ $55/disturbed acre</t>
  </si>
  <si>
    <t>disturbed acres</t>
  </si>
  <si>
    <t>No Practical Alternatives Determination                       (includes 2 reviews)</t>
  </si>
  <si>
    <t>Notes:</t>
  </si>
  <si>
    <t>Roadway Improvements within or adjacent to Public Right-of-Way including Storm Drainage, Grading, Curb and Gutter, Sidewalks, Paving, and Street Acceptance [1]</t>
  </si>
  <si>
    <t>streams</t>
  </si>
  <si>
    <t>determinations</t>
  </si>
  <si>
    <t>Stormwater As-builts (includes 2 reviews)</t>
  </si>
  <si>
    <t>Stormwater As Builts (3rd Review and each thereafter)</t>
  </si>
  <si>
    <t>Re-Inspection of Apartments, Commercial, Office, Institutional, and Industrial Lots                                                                                                                                                      (includes one inspection and one re-Inspection)</t>
  </si>
  <si>
    <t>Re-Submittal Stormwater Plan Review                                                                                                                                                    (4th review and each thereafter)</t>
  </si>
  <si>
    <t xml:space="preserve">Stormwater Plan Review                                                                                                                                              (includes 3 reviews) [5]                                           </t>
  </si>
  <si>
    <t>Attached Single-Family (townhome) Dwelling Units                                                                   (includes one inspection and one re-inspection)</t>
  </si>
  <si>
    <t>facilities</t>
  </si>
  <si>
    <t xml:space="preserve">per request </t>
  </si>
  <si>
    <t>Bulletin Drawing (includes 2 reviews)</t>
  </si>
  <si>
    <t>per street</t>
  </si>
  <si>
    <t>per SCM</t>
  </si>
  <si>
    <t>SCMs</t>
  </si>
  <si>
    <t>driveways</t>
  </si>
  <si>
    <t>Encroachment Agreement</t>
  </si>
  <si>
    <t>Irrigation</t>
  </si>
  <si>
    <t>Storwmater</t>
  </si>
  <si>
    <t>Utility</t>
  </si>
  <si>
    <t xml:space="preserve">Construction Plan Approval                                                                                                                 (includes 3 reviews)            </t>
  </si>
  <si>
    <t xml:space="preserve">Record Drawing Review (includes 2 reviews)                         </t>
  </si>
  <si>
    <t>Re-Inspection Fee for Infrastructure (per inspection)</t>
  </si>
  <si>
    <t>per reinspection</t>
  </si>
  <si>
    <t>Rain Barrel</t>
  </si>
  <si>
    <t>Per Barrel</t>
  </si>
  <si>
    <t>Barrel</t>
  </si>
  <si>
    <t>SCM Annual Re-Inspection Fee</t>
  </si>
  <si>
    <t>Per Re-Inspection</t>
  </si>
  <si>
    <t>per resubmittal</t>
  </si>
  <si>
    <t>Stormwater Variance Review Fee</t>
  </si>
  <si>
    <t>Per Submitttal</t>
  </si>
  <si>
    <t>Engineering Fee Schedule (July 1, 2026 to June 30, 2027)</t>
  </si>
  <si>
    <t>Encroachment Agreement Prep and Recording</t>
  </si>
  <si>
    <t>Recording Fee</t>
  </si>
  <si>
    <r>
      <t>3</t>
    </r>
    <r>
      <rPr>
        <vertAlign val="superscript"/>
        <sz val="9"/>
        <color indexed="8"/>
        <rFont val="Arial"/>
        <family val="2"/>
      </rPr>
      <t>rd</t>
    </r>
    <r>
      <rPr>
        <sz val="9"/>
        <color indexed="8"/>
        <rFont val="Arial"/>
        <family val="2"/>
      </rPr>
      <t xml:space="preserve"> review and each review thereafter</t>
    </r>
  </si>
  <si>
    <t>Bond Administration Fee - Cash/Check</t>
  </si>
  <si>
    <t>Bond Administration Fee - Surety Bond/Letter of Credit</t>
  </si>
  <si>
    <t>Bond Administration Fee - Reduction</t>
  </si>
  <si>
    <t>Performance Bonds 125% Of Cost of Unistalled Improvements</t>
  </si>
  <si>
    <t>Bonding Administration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</si>
</sst>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00"/>
        <bgColor indexed="64"/>
      </patternFill>
    </fill>
  </fills>
  <borders count="3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 diagonalUp="1" diagonalDown="1">
      <left style="thin">
        <color rgb="FF000000"/>
      </left>
      <right style="thin">
        <color rgb="FF000000"/>
      </right>
      <top/>
      <bottom style="thin">
        <color rgb="FF000000"/>
      </bottom>
      <diagonal style="thin">
        <color rgb="FF000000"/>
      </diagonal>
    </border>
    <border diagonalUp="1" diagonalDown="1">
      <left style="thin">
        <color rgb="FF000000"/>
      </left>
      <right/>
      <top/>
      <bottom style="thin">
        <color rgb="FF000000"/>
      </bottom>
      <diagonal style="thin">
        <color rgb="FF000000"/>
      </diagonal>
    </border>
    <border diagonalUp="1" diagonalDown="1">
      <left/>
      <right style="thin">
        <color rgb="FF000000"/>
      </right>
      <top/>
      <bottom style="thin">
        <color rgb="FF000000"/>
      </bottom>
      <diagonal style="thin">
        <color rgb="FF000000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rgb="FF000000"/>
      </diagonal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 style="thin">
        <color rgb="FF000000"/>
      </diagonal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 style="thin">
        <color rgb="FF000000"/>
      </diagonal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5">
    <xf numFmtId="0" fontId="0" fillId="0" borderId="0" xfId="0"/>
    <xf numFmtId="0" fontId="5" fillId="2" borderId="0" xfId="0" applyFont="1" applyFill="1"/>
    <xf numFmtId="0" fontId="5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left" vertical="center" wrapText="1"/>
    </xf>
    <xf numFmtId="6" fontId="8" fillId="0" borderId="8" xfId="0" applyNumberFormat="1" applyFont="1" applyBorder="1" applyAlignment="1">
      <alignment horizontal="righ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 wrapText="1"/>
    </xf>
    <xf numFmtId="44" fontId="8" fillId="2" borderId="6" xfId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40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4" fontId="8" fillId="0" borderId="3" xfId="1" applyFont="1" applyBorder="1" applyAlignment="1" applyProtection="1">
      <alignment horizontal="center" vertical="center" wrapText="1"/>
    </xf>
    <xf numFmtId="6" fontId="8" fillId="0" borderId="8" xfId="0" applyNumberFormat="1" applyFont="1" applyBorder="1" applyAlignment="1">
      <alignment vertical="center" wrapText="1"/>
    </xf>
    <xf numFmtId="6" fontId="8" fillId="0" borderId="1" xfId="0" applyNumberFormat="1" applyFont="1" applyBorder="1" applyAlignment="1">
      <alignment vertical="center" wrapText="1"/>
    </xf>
    <xf numFmtId="0" fontId="6" fillId="3" borderId="18" xfId="0" applyFont="1" applyFill="1" applyBorder="1" applyAlignment="1">
      <alignment horizontal="left" vertical="center" wrapText="1"/>
    </xf>
    <xf numFmtId="6" fontId="8" fillId="0" borderId="27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40" fontId="8" fillId="2" borderId="26" xfId="0" applyNumberFormat="1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40" fontId="8" fillId="2" borderId="24" xfId="0" applyNumberFormat="1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44" fontId="8" fillId="0" borderId="9" xfId="1" applyFont="1" applyBorder="1" applyAlignment="1" applyProtection="1">
      <alignment horizontal="center" vertical="center" wrapText="1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4" fontId="8" fillId="2" borderId="3" xfId="1" applyFont="1" applyFill="1" applyBorder="1" applyAlignment="1" applyProtection="1">
      <alignment horizontal="center" vertical="center" wrapText="1"/>
    </xf>
    <xf numFmtId="8" fontId="8" fillId="0" borderId="8" xfId="0" applyNumberFormat="1" applyFont="1" applyBorder="1" applyAlignment="1">
      <alignment vertical="center" wrapText="1"/>
    </xf>
    <xf numFmtId="44" fontId="8" fillId="2" borderId="22" xfId="1" applyFont="1" applyFill="1" applyBorder="1" applyAlignment="1" applyProtection="1">
      <alignment horizontal="center" vertical="center" wrapText="1"/>
    </xf>
    <xf numFmtId="44" fontId="8" fillId="0" borderId="23" xfId="1" applyFont="1" applyBorder="1" applyAlignment="1" applyProtection="1">
      <alignment horizontal="center" vertical="center" wrapText="1"/>
    </xf>
    <xf numFmtId="8" fontId="8" fillId="0" borderId="7" xfId="0" applyNumberFormat="1" applyFont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44" fontId="8" fillId="0" borderId="18" xfId="1" applyFont="1" applyBorder="1" applyAlignment="1" applyProtection="1">
      <alignment horizontal="center" vertical="center" wrapText="1"/>
    </xf>
    <xf numFmtId="6" fontId="8" fillId="2" borderId="8" xfId="0" applyNumberFormat="1" applyFont="1" applyFill="1" applyBorder="1" applyAlignment="1">
      <alignment horizontal="right" vertical="center" wrapText="1"/>
    </xf>
    <xf numFmtId="44" fontId="8" fillId="2" borderId="21" xfId="1" applyFont="1" applyFill="1" applyBorder="1" applyAlignment="1" applyProtection="1">
      <alignment horizontal="center" vertical="center" wrapText="1"/>
    </xf>
    <xf numFmtId="0" fontId="8" fillId="3" borderId="3" xfId="0" applyFont="1" applyFill="1" applyBorder="1" applyAlignment="1" applyProtection="1">
      <alignment horizontal="center" wrapText="1"/>
      <protection locked="0"/>
    </xf>
    <xf numFmtId="6" fontId="8" fillId="2" borderId="3" xfId="0" applyNumberFormat="1" applyFont="1" applyFill="1" applyBorder="1" applyAlignment="1">
      <alignment horizontal="center" vertical="center" wrapText="1"/>
    </xf>
    <xf numFmtId="0" fontId="8" fillId="3" borderId="18" xfId="0" applyFont="1" applyFill="1" applyBorder="1" applyAlignment="1" applyProtection="1">
      <alignment horizontal="center" vertical="center" wrapText="1"/>
      <protection locked="0"/>
    </xf>
    <xf numFmtId="44" fontId="13" fillId="2" borderId="6" xfId="1" applyFont="1" applyFill="1" applyBorder="1" applyAlignment="1" applyProtection="1">
      <alignment horizontal="center" vertical="center" wrapText="1"/>
    </xf>
    <xf numFmtId="0" fontId="13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6" fontId="8" fillId="0" borderId="7" xfId="0" applyNumberFormat="1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 wrapText="1"/>
    </xf>
    <xf numFmtId="44" fontId="8" fillId="2" borderId="23" xfId="1" applyFont="1" applyFill="1" applyBorder="1" applyAlignment="1" applyProtection="1">
      <alignment horizontal="center" vertical="center" wrapText="1"/>
    </xf>
    <xf numFmtId="40" fontId="8" fillId="2" borderId="29" xfId="0" applyNumberFormat="1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40" fontId="8" fillId="2" borderId="31" xfId="0" applyNumberFormat="1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44" fontId="8" fillId="0" borderId="6" xfId="1" applyFont="1" applyBorder="1" applyAlignment="1" applyProtection="1">
      <alignment horizontal="center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40" fontId="8" fillId="2" borderId="32" xfId="0" applyNumberFormat="1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left" vertical="center" wrapText="1"/>
    </xf>
    <xf numFmtId="40" fontId="8" fillId="2" borderId="34" xfId="0" applyNumberFormat="1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6" fontId="8" fillId="0" borderId="8" xfId="0" applyNumberFormat="1" applyFont="1" applyBorder="1" applyAlignment="1">
      <alignment horizontal="center" vertical="center" wrapText="1"/>
    </xf>
    <xf numFmtId="6" fontId="8" fillId="0" borderId="1" xfId="0" applyNumberFormat="1" applyFont="1" applyBorder="1" applyAlignment="1">
      <alignment horizontal="center" vertical="center" wrapText="1"/>
    </xf>
    <xf numFmtId="0" fontId="6" fillId="3" borderId="12" xfId="0" applyFont="1" applyFill="1" applyBorder="1" applyAlignment="1" applyProtection="1">
      <alignment horizontal="left" vertical="center" wrapText="1"/>
      <protection locked="0"/>
    </xf>
    <xf numFmtId="0" fontId="6" fillId="3" borderId="0" xfId="0" applyFont="1" applyFill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44" fontId="8" fillId="0" borderId="23" xfId="1" applyFont="1" applyBorder="1" applyAlignment="1" applyProtection="1">
      <alignment horizontal="center" vertical="center" wrapText="1"/>
    </xf>
    <xf numFmtId="44" fontId="8" fillId="0" borderId="9" xfId="1" applyFont="1" applyBorder="1" applyAlignment="1" applyProtection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6" fontId="8" fillId="0" borderId="4" xfId="0" applyNumberFormat="1" applyFont="1" applyBorder="1" applyAlignment="1">
      <alignment horizontal="center" vertical="center" wrapText="1"/>
    </xf>
    <xf numFmtId="6" fontId="8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6" fontId="8" fillId="0" borderId="7" xfId="0" applyNumberFormat="1" applyFont="1" applyBorder="1" applyAlignment="1">
      <alignment horizontal="center" vertical="center" wrapText="1"/>
    </xf>
    <xf numFmtId="6" fontId="8" fillId="0" borderId="10" xfId="0" applyNumberFormat="1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6" fontId="8" fillId="0" borderId="33" xfId="0" applyNumberFormat="1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6" fontId="8" fillId="0" borderId="18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 wrapText="1"/>
    </xf>
    <xf numFmtId="6" fontId="8" fillId="0" borderId="4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6" fontId="8" fillId="0" borderId="7" xfId="0" applyNumberFormat="1" applyFont="1" applyBorder="1" applyAlignment="1">
      <alignment horizontal="right" vertical="center" wrapText="1"/>
    </xf>
    <xf numFmtId="0" fontId="8" fillId="2" borderId="18" xfId="0" applyFont="1" applyFill="1" applyBorder="1" applyAlignment="1">
      <alignment vertical="center" wrapText="1"/>
    </xf>
    <xf numFmtId="6" fontId="8" fillId="0" borderId="18" xfId="0" applyNumberFormat="1" applyFont="1" applyBorder="1" applyAlignment="1">
      <alignment horizontal="right" vertical="center" wrapText="1"/>
    </xf>
    <xf numFmtId="0" fontId="8" fillId="0" borderId="18" xfId="0" quotePrefix="1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0D2D4FE1-5D99-4A74-A8E6-84EA12186B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271"/>
  <sheetViews>
    <sheetView tabSelected="1" view="pageBreakPreview" topLeftCell="A33" zoomScale="120" zoomScaleNormal="120" zoomScaleSheetLayoutView="120" workbookViewId="0">
      <selection activeCell="A54" sqref="A54:J54"/>
    </sheetView>
  </sheetViews>
  <sheetFormatPr defaultColWidth="9.140625" defaultRowHeight="14.25" x14ac:dyDescent="0.2"/>
  <cols>
    <col min="1" max="1" width="4" style="45" customWidth="1"/>
    <col min="2" max="2" width="9.140625" style="45" customWidth="1"/>
    <col min="3" max="4" width="9.140625" style="45"/>
    <col min="5" max="5" width="13.7109375" style="45" customWidth="1"/>
    <col min="6" max="6" width="8.28515625" style="45" customWidth="1"/>
    <col min="7" max="7" width="15" style="46" customWidth="1"/>
    <col min="8" max="8" width="10.28515625" style="45" customWidth="1"/>
    <col min="9" max="9" width="11" style="45" customWidth="1"/>
    <col min="10" max="10" width="13.140625" style="45" customWidth="1"/>
    <col min="11" max="23" width="9.140625" style="1"/>
    <col min="24" max="16384" width="9.140625" style="2"/>
  </cols>
  <sheetData>
    <row r="1" spans="1:78" ht="18.75" customHeight="1" x14ac:dyDescent="0.25">
      <c r="A1" s="119" t="s">
        <v>89</v>
      </c>
      <c r="B1" s="120"/>
      <c r="C1" s="120"/>
      <c r="D1" s="120"/>
      <c r="E1" s="120"/>
      <c r="F1" s="120"/>
      <c r="G1" s="120"/>
      <c r="H1" s="120"/>
      <c r="I1" s="120"/>
      <c r="J1" s="12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2">
      <c r="A2" s="3" t="s">
        <v>27</v>
      </c>
      <c r="B2" s="122" t="s">
        <v>0</v>
      </c>
      <c r="C2" s="122"/>
      <c r="D2" s="122"/>
      <c r="E2" s="122"/>
      <c r="F2" s="122" t="s">
        <v>1</v>
      </c>
      <c r="G2" s="122"/>
      <c r="H2" s="3" t="s">
        <v>25</v>
      </c>
      <c r="I2" s="3" t="s">
        <v>24</v>
      </c>
      <c r="J2" s="3" t="s">
        <v>2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x14ac:dyDescent="0.2">
      <c r="A3" s="92" t="s">
        <v>5</v>
      </c>
      <c r="B3" s="93"/>
      <c r="C3" s="93"/>
      <c r="D3" s="93"/>
      <c r="E3" s="93"/>
      <c r="F3" s="93"/>
      <c r="G3" s="93"/>
      <c r="H3" s="93"/>
      <c r="I3" s="93"/>
      <c r="J3" s="94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spans="1:78" s="12" customFormat="1" ht="24" customHeight="1" x14ac:dyDescent="0.2">
      <c r="A4" s="4"/>
      <c r="B4" s="81" t="s">
        <v>77</v>
      </c>
      <c r="C4" s="82"/>
      <c r="D4" s="82"/>
      <c r="E4" s="83"/>
      <c r="F4" s="6">
        <v>750</v>
      </c>
      <c r="G4" s="7" t="s">
        <v>28</v>
      </c>
      <c r="H4" s="8"/>
      <c r="I4" s="9" t="s">
        <v>29</v>
      </c>
      <c r="J4" s="10">
        <f>IF(A4="x",F4+(30*H4),0)</f>
        <v>0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</row>
    <row r="5" spans="1:78" x14ac:dyDescent="0.2">
      <c r="A5" s="4"/>
      <c r="B5" s="81" t="s">
        <v>30</v>
      </c>
      <c r="C5" s="82"/>
      <c r="D5" s="82"/>
      <c r="E5" s="83"/>
      <c r="F5" s="66">
        <v>600</v>
      </c>
      <c r="G5" s="67"/>
      <c r="H5" s="13"/>
      <c r="I5" s="14"/>
      <c r="J5" s="15">
        <f>IF(A5="x",F5,0)</f>
        <v>0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</row>
    <row r="6" spans="1:78" x14ac:dyDescent="0.2">
      <c r="A6" s="4"/>
      <c r="B6" s="81" t="s">
        <v>6</v>
      </c>
      <c r="C6" s="82"/>
      <c r="D6" s="82"/>
      <c r="E6" s="83"/>
      <c r="F6" s="66">
        <v>560</v>
      </c>
      <c r="G6" s="67"/>
      <c r="H6" s="13"/>
      <c r="I6" s="14"/>
      <c r="J6" s="15">
        <f>IF(A6="x",F6,0)</f>
        <v>0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</row>
    <row r="7" spans="1:78" x14ac:dyDescent="0.2">
      <c r="A7" s="4"/>
      <c r="B7" s="81" t="s">
        <v>68</v>
      </c>
      <c r="C7" s="82"/>
      <c r="D7" s="82"/>
      <c r="E7" s="83"/>
      <c r="F7" s="16">
        <v>150</v>
      </c>
      <c r="G7" s="17" t="s">
        <v>67</v>
      </c>
      <c r="H7" s="8"/>
      <c r="I7" s="9"/>
      <c r="J7" s="15">
        <f>IF(A7="x",(150*H7),0)</f>
        <v>0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</row>
    <row r="8" spans="1:78" x14ac:dyDescent="0.2">
      <c r="A8" s="95" t="s">
        <v>73</v>
      </c>
      <c r="B8" s="96"/>
      <c r="C8" s="96"/>
      <c r="D8" s="96"/>
      <c r="E8" s="96"/>
      <c r="F8" s="96"/>
      <c r="G8" s="96"/>
      <c r="H8" s="96"/>
      <c r="I8" s="96"/>
      <c r="J8" s="9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</row>
    <row r="9" spans="1:78" ht="14.25" customHeight="1" x14ac:dyDescent="0.2">
      <c r="A9" s="18"/>
      <c r="B9" s="123" t="s">
        <v>90</v>
      </c>
      <c r="C9" s="123"/>
      <c r="D9" s="123"/>
      <c r="E9" s="124"/>
      <c r="F9" s="19">
        <v>510</v>
      </c>
      <c r="G9" s="20" t="s">
        <v>91</v>
      </c>
      <c r="H9" s="21"/>
      <c r="I9" s="22"/>
      <c r="J9" s="15">
        <f>IF(A9="x",F9,0)</f>
        <v>0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</row>
    <row r="10" spans="1:78" x14ac:dyDescent="0.2">
      <c r="A10" s="23"/>
      <c r="B10" s="98" t="s">
        <v>74</v>
      </c>
      <c r="C10" s="98"/>
      <c r="D10" s="98"/>
      <c r="E10" s="98"/>
      <c r="F10" s="99">
        <v>50</v>
      </c>
      <c r="G10" s="100"/>
      <c r="H10" s="24"/>
      <c r="I10" s="25"/>
      <c r="J10" s="26">
        <f>IF(A10="x",F10,0)</f>
        <v>0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</row>
    <row r="11" spans="1:78" x14ac:dyDescent="0.2">
      <c r="A11" s="27"/>
      <c r="B11" s="65" t="s">
        <v>75</v>
      </c>
      <c r="C11" s="65"/>
      <c r="D11" s="65"/>
      <c r="E11" s="65"/>
      <c r="F11" s="66">
        <v>50</v>
      </c>
      <c r="G11" s="67"/>
      <c r="H11" s="13"/>
      <c r="I11" s="14"/>
      <c r="J11" s="15">
        <f>IF(A11="x",F11,0)</f>
        <v>0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</row>
    <row r="12" spans="1:78" x14ac:dyDescent="0.2">
      <c r="A12" s="27"/>
      <c r="B12" s="65" t="s">
        <v>76</v>
      </c>
      <c r="C12" s="65"/>
      <c r="D12" s="65"/>
      <c r="E12" s="65"/>
      <c r="F12" s="66">
        <v>200</v>
      </c>
      <c r="G12" s="67"/>
      <c r="H12" s="13"/>
      <c r="I12" s="14"/>
      <c r="J12" s="15">
        <f>IF(A12="x",F12,0)</f>
        <v>0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</row>
    <row r="13" spans="1:78" x14ac:dyDescent="0.2">
      <c r="A13" s="92" t="s">
        <v>7</v>
      </c>
      <c r="B13" s="93"/>
      <c r="C13" s="93"/>
      <c r="D13" s="93"/>
      <c r="E13" s="93"/>
      <c r="F13" s="93"/>
      <c r="G13" s="93"/>
      <c r="H13" s="93"/>
      <c r="I13" s="93"/>
      <c r="J13" s="94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</row>
    <row r="14" spans="1:78" x14ac:dyDescent="0.2">
      <c r="A14" s="4"/>
      <c r="B14" s="65" t="s">
        <v>8</v>
      </c>
      <c r="C14" s="65"/>
      <c r="D14" s="65"/>
      <c r="E14" s="65"/>
      <c r="F14" s="66">
        <v>150</v>
      </c>
      <c r="G14" s="67"/>
      <c r="H14" s="13"/>
      <c r="I14" s="14"/>
      <c r="J14" s="15">
        <f t="shared" ref="J14:J20" si="0">IF(A14="x",F14,0)</f>
        <v>0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</row>
    <row r="15" spans="1:78" x14ac:dyDescent="0.2">
      <c r="A15" s="59"/>
      <c r="B15" s="89" t="s">
        <v>9</v>
      </c>
      <c r="C15" s="89"/>
      <c r="D15" s="89"/>
      <c r="E15" s="89"/>
      <c r="F15" s="90">
        <v>1000</v>
      </c>
      <c r="G15" s="91"/>
      <c r="H15" s="60"/>
      <c r="I15" s="61"/>
      <c r="J15" s="57">
        <f t="shared" si="0"/>
        <v>0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</row>
    <row r="16" spans="1:78" x14ac:dyDescent="0.2">
      <c r="A16" s="109" t="s">
        <v>97</v>
      </c>
      <c r="B16" s="109"/>
      <c r="C16" s="109"/>
      <c r="D16" s="109"/>
      <c r="E16" s="109"/>
      <c r="F16" s="109"/>
      <c r="G16" s="109"/>
      <c r="H16" s="109"/>
      <c r="I16" s="109"/>
      <c r="J16" s="109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</row>
    <row r="17" spans="1:78" ht="22.5" customHeight="1" x14ac:dyDescent="0.2">
      <c r="A17" s="58"/>
      <c r="B17" s="114" t="s">
        <v>96</v>
      </c>
      <c r="C17" s="114"/>
      <c r="D17" s="114"/>
      <c r="E17" s="114"/>
      <c r="F17" s="53"/>
      <c r="G17" s="54"/>
      <c r="H17" s="53"/>
      <c r="I17" s="54"/>
      <c r="J17" s="53"/>
      <c r="K17" s="54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</row>
    <row r="18" spans="1:78" x14ac:dyDescent="0.2">
      <c r="A18" s="62"/>
      <c r="B18" s="110" t="s">
        <v>93</v>
      </c>
      <c r="C18" s="110"/>
      <c r="D18" s="110"/>
      <c r="E18" s="110"/>
      <c r="F18" s="111">
        <v>100</v>
      </c>
      <c r="G18" s="112"/>
      <c r="H18" s="63"/>
      <c r="I18" s="64"/>
      <c r="J18" s="33">
        <f t="shared" si="0"/>
        <v>0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</row>
    <row r="19" spans="1:78" ht="24" customHeight="1" x14ac:dyDescent="0.2">
      <c r="A19" s="58"/>
      <c r="B19" s="113" t="s">
        <v>94</v>
      </c>
      <c r="C19" s="113"/>
      <c r="D19" s="113"/>
      <c r="E19" s="113"/>
      <c r="F19" s="115">
        <v>300</v>
      </c>
      <c r="G19" s="115"/>
      <c r="H19" s="55"/>
      <c r="I19" s="56"/>
      <c r="J19" s="57">
        <f t="shared" si="0"/>
        <v>0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</row>
    <row r="20" spans="1:78" x14ac:dyDescent="0.2">
      <c r="A20" s="58"/>
      <c r="B20" s="114" t="s">
        <v>95</v>
      </c>
      <c r="C20" s="114"/>
      <c r="D20" s="114"/>
      <c r="E20" s="114"/>
      <c r="F20" s="115">
        <v>100</v>
      </c>
      <c r="G20" s="115"/>
      <c r="H20" s="53"/>
      <c r="I20" s="54"/>
      <c r="J20" s="36">
        <f t="shared" si="0"/>
        <v>0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</row>
    <row r="21" spans="1:78" x14ac:dyDescent="0.2">
      <c r="A21" s="109" t="s">
        <v>10</v>
      </c>
      <c r="B21" s="109"/>
      <c r="C21" s="109"/>
      <c r="D21" s="109"/>
      <c r="E21" s="109"/>
      <c r="F21" s="109"/>
      <c r="G21" s="109"/>
      <c r="H21" s="109"/>
      <c r="I21" s="109"/>
      <c r="J21" s="109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</row>
    <row r="22" spans="1:78" ht="46.5" customHeight="1" x14ac:dyDescent="0.2">
      <c r="A22" s="47"/>
      <c r="B22" s="106" t="s">
        <v>57</v>
      </c>
      <c r="C22" s="107"/>
      <c r="D22" s="107"/>
      <c r="E22" s="108"/>
      <c r="F22" s="48">
        <v>6</v>
      </c>
      <c r="G22" s="49" t="s">
        <v>31</v>
      </c>
      <c r="H22" s="50"/>
      <c r="I22" s="51" t="s">
        <v>32</v>
      </c>
      <c r="J22" s="52">
        <f t="shared" ref="J22:J39" si="1">IF(A22="x",F22*H22,0)</f>
        <v>0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</row>
    <row r="23" spans="1:78" ht="14.25" customHeight="1" x14ac:dyDescent="0.2">
      <c r="A23" s="4"/>
      <c r="B23" s="101" t="s">
        <v>19</v>
      </c>
      <c r="C23" s="102"/>
      <c r="D23" s="102"/>
      <c r="E23" s="103"/>
      <c r="F23" s="16">
        <v>75</v>
      </c>
      <c r="G23" s="29" t="s">
        <v>47</v>
      </c>
      <c r="H23" s="8"/>
      <c r="I23" s="9" t="s">
        <v>46</v>
      </c>
      <c r="J23" s="10">
        <f>IF(A23="x",F23*H23,0)</f>
        <v>0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1:78" ht="24.95" customHeight="1" x14ac:dyDescent="0.2">
      <c r="A24" s="4"/>
      <c r="B24" s="101" t="s">
        <v>11</v>
      </c>
      <c r="C24" s="104"/>
      <c r="D24" s="104"/>
      <c r="E24" s="105"/>
      <c r="F24" s="16">
        <v>100</v>
      </c>
      <c r="G24" s="29" t="s">
        <v>33</v>
      </c>
      <c r="H24" s="8"/>
      <c r="I24" s="9" t="s">
        <v>72</v>
      </c>
      <c r="J24" s="30">
        <f>IF(A24="x",F24*H24,0)</f>
        <v>0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</row>
    <row r="25" spans="1:78" ht="24" x14ac:dyDescent="0.2">
      <c r="A25" s="4"/>
      <c r="B25" s="81" t="s">
        <v>12</v>
      </c>
      <c r="C25" s="82"/>
      <c r="D25" s="82"/>
      <c r="E25" s="83"/>
      <c r="F25" s="16">
        <v>75</v>
      </c>
      <c r="G25" s="29" t="s">
        <v>33</v>
      </c>
      <c r="H25" s="8"/>
      <c r="I25" s="9" t="s">
        <v>72</v>
      </c>
      <c r="J25" s="10">
        <f t="shared" si="1"/>
        <v>0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</row>
    <row r="26" spans="1:78" ht="60.75" customHeight="1" x14ac:dyDescent="0.2">
      <c r="A26" s="4"/>
      <c r="B26" s="81" t="s">
        <v>34</v>
      </c>
      <c r="C26" s="82"/>
      <c r="D26" s="82"/>
      <c r="E26" s="83"/>
      <c r="F26" s="16">
        <v>2</v>
      </c>
      <c r="G26" s="29" t="s">
        <v>31</v>
      </c>
      <c r="H26" s="8"/>
      <c r="I26" s="9" t="s">
        <v>32</v>
      </c>
      <c r="J26" s="10">
        <f t="shared" si="1"/>
        <v>0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</row>
    <row r="27" spans="1:78" ht="24.95" customHeight="1" x14ac:dyDescent="0.2">
      <c r="A27" s="4"/>
      <c r="B27" s="81" t="s">
        <v>37</v>
      </c>
      <c r="C27" s="82"/>
      <c r="D27" s="82"/>
      <c r="E27" s="83"/>
      <c r="F27" s="16">
        <v>150</v>
      </c>
      <c r="G27" s="29" t="s">
        <v>36</v>
      </c>
      <c r="H27" s="8"/>
      <c r="I27" s="9" t="s">
        <v>35</v>
      </c>
      <c r="J27" s="10">
        <f t="shared" si="1"/>
        <v>0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</row>
    <row r="28" spans="1:78" ht="24.95" customHeight="1" x14ac:dyDescent="0.2">
      <c r="A28" s="4"/>
      <c r="B28" s="81" t="s">
        <v>38</v>
      </c>
      <c r="C28" s="82"/>
      <c r="D28" s="82"/>
      <c r="E28" s="83"/>
      <c r="F28" s="16">
        <v>150</v>
      </c>
      <c r="G28" s="29" t="s">
        <v>36</v>
      </c>
      <c r="H28" s="8"/>
      <c r="I28" s="9" t="s">
        <v>35</v>
      </c>
      <c r="J28" s="10">
        <f t="shared" si="1"/>
        <v>0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</row>
    <row r="29" spans="1:78" ht="24.95" customHeight="1" x14ac:dyDescent="0.2">
      <c r="A29" s="4"/>
      <c r="B29" s="81" t="s">
        <v>65</v>
      </c>
      <c r="C29" s="82"/>
      <c r="D29" s="82"/>
      <c r="E29" s="83"/>
      <c r="F29" s="16">
        <v>75</v>
      </c>
      <c r="G29" s="29" t="s">
        <v>36</v>
      </c>
      <c r="H29" s="8"/>
      <c r="I29" s="9" t="s">
        <v>35</v>
      </c>
      <c r="J29" s="10">
        <f t="shared" si="1"/>
        <v>0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</row>
    <row r="30" spans="1:78" ht="24.95" customHeight="1" x14ac:dyDescent="0.2">
      <c r="A30" s="4"/>
      <c r="B30" s="81" t="s">
        <v>39</v>
      </c>
      <c r="C30" s="82"/>
      <c r="D30" s="82"/>
      <c r="E30" s="83"/>
      <c r="F30" s="16">
        <v>75</v>
      </c>
      <c r="G30" s="29" t="s">
        <v>36</v>
      </c>
      <c r="H30" s="8"/>
      <c r="I30" s="9" t="s">
        <v>35</v>
      </c>
      <c r="J30" s="10">
        <f t="shared" si="1"/>
        <v>0</v>
      </c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</row>
    <row r="31" spans="1:78" ht="33" customHeight="1" x14ac:dyDescent="0.2">
      <c r="A31" s="4"/>
      <c r="B31" s="78" t="s">
        <v>41</v>
      </c>
      <c r="C31" s="79"/>
      <c r="D31" s="79"/>
      <c r="E31" s="80"/>
      <c r="F31" s="16">
        <v>400</v>
      </c>
      <c r="G31" s="29" t="s">
        <v>40</v>
      </c>
      <c r="H31" s="8"/>
      <c r="I31" s="9" t="s">
        <v>42</v>
      </c>
      <c r="J31" s="10">
        <f t="shared" si="1"/>
        <v>0</v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</row>
    <row r="32" spans="1:78" ht="35.25" customHeight="1" x14ac:dyDescent="0.2">
      <c r="A32" s="4"/>
      <c r="B32" s="81" t="s">
        <v>62</v>
      </c>
      <c r="C32" s="82"/>
      <c r="D32" s="82"/>
      <c r="E32" s="83"/>
      <c r="F32" s="16">
        <v>400</v>
      </c>
      <c r="G32" s="29" t="s">
        <v>40</v>
      </c>
      <c r="H32" s="8"/>
      <c r="I32" s="9" t="s">
        <v>42</v>
      </c>
      <c r="J32" s="10">
        <f t="shared" si="1"/>
        <v>0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</row>
    <row r="33" spans="1:91" ht="22.5" customHeight="1" x14ac:dyDescent="0.2">
      <c r="A33" s="4"/>
      <c r="B33" s="81" t="s">
        <v>13</v>
      </c>
      <c r="C33" s="82"/>
      <c r="D33" s="82"/>
      <c r="E33" s="83"/>
      <c r="F33" s="31">
        <v>1.5</v>
      </c>
      <c r="G33" s="29" t="s">
        <v>31</v>
      </c>
      <c r="H33" s="8"/>
      <c r="I33" s="9" t="s">
        <v>32</v>
      </c>
      <c r="J33" s="10">
        <f t="shared" si="1"/>
        <v>0</v>
      </c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</row>
    <row r="34" spans="1:91" ht="24.95" customHeight="1" x14ac:dyDescent="0.2">
      <c r="A34" s="4"/>
      <c r="B34" s="81" t="s">
        <v>14</v>
      </c>
      <c r="C34" s="82"/>
      <c r="D34" s="82"/>
      <c r="E34" s="83"/>
      <c r="F34" s="31">
        <v>2.5</v>
      </c>
      <c r="G34" s="29" t="s">
        <v>31</v>
      </c>
      <c r="H34" s="8"/>
      <c r="I34" s="9" t="s">
        <v>32</v>
      </c>
      <c r="J34" s="10">
        <f t="shared" si="1"/>
        <v>0</v>
      </c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</row>
    <row r="35" spans="1:91" ht="24.95" customHeight="1" x14ac:dyDescent="0.2">
      <c r="A35" s="4"/>
      <c r="B35" s="81" t="s">
        <v>15</v>
      </c>
      <c r="C35" s="82"/>
      <c r="D35" s="82"/>
      <c r="E35" s="83"/>
      <c r="F35" s="31">
        <v>1.5</v>
      </c>
      <c r="G35" s="29" t="s">
        <v>31</v>
      </c>
      <c r="H35" s="8"/>
      <c r="I35" s="9" t="s">
        <v>32</v>
      </c>
      <c r="J35" s="10">
        <f t="shared" si="1"/>
        <v>0</v>
      </c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</row>
    <row r="36" spans="1:91" ht="24.95" customHeight="1" x14ac:dyDescent="0.2">
      <c r="A36" s="4"/>
      <c r="B36" s="81" t="s">
        <v>16</v>
      </c>
      <c r="C36" s="82"/>
      <c r="D36" s="82"/>
      <c r="E36" s="83"/>
      <c r="F36" s="31">
        <v>1.5</v>
      </c>
      <c r="G36" s="29" t="s">
        <v>31</v>
      </c>
      <c r="H36" s="8"/>
      <c r="I36" s="9" t="s">
        <v>32</v>
      </c>
      <c r="J36" s="10">
        <f t="shared" si="1"/>
        <v>0</v>
      </c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</row>
    <row r="37" spans="1:91" x14ac:dyDescent="0.2">
      <c r="A37" s="4"/>
      <c r="B37" s="81" t="s">
        <v>43</v>
      </c>
      <c r="C37" s="82"/>
      <c r="D37" s="82"/>
      <c r="E37" s="83"/>
      <c r="F37" s="31">
        <v>1.5</v>
      </c>
      <c r="G37" s="29" t="s">
        <v>31</v>
      </c>
      <c r="H37" s="8"/>
      <c r="I37" s="9" t="s">
        <v>32</v>
      </c>
      <c r="J37" s="10">
        <f t="shared" si="1"/>
        <v>0</v>
      </c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</row>
    <row r="38" spans="1:91" ht="24.95" customHeight="1" x14ac:dyDescent="0.2">
      <c r="A38" s="4"/>
      <c r="B38" s="81" t="s">
        <v>44</v>
      </c>
      <c r="C38" s="82"/>
      <c r="D38" s="82"/>
      <c r="E38" s="83"/>
      <c r="F38" s="16">
        <v>250</v>
      </c>
      <c r="G38" s="29" t="s">
        <v>45</v>
      </c>
      <c r="H38" s="8"/>
      <c r="I38" s="9" t="s">
        <v>66</v>
      </c>
      <c r="J38" s="10">
        <f t="shared" si="1"/>
        <v>0</v>
      </c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</row>
    <row r="39" spans="1:91" x14ac:dyDescent="0.2">
      <c r="A39" s="4"/>
      <c r="B39" s="81" t="s">
        <v>17</v>
      </c>
      <c r="C39" s="82"/>
      <c r="D39" s="82"/>
      <c r="E39" s="83"/>
      <c r="F39" s="16">
        <v>100</v>
      </c>
      <c r="G39" s="29" t="s">
        <v>47</v>
      </c>
      <c r="H39" s="8"/>
      <c r="I39" s="9" t="s">
        <v>46</v>
      </c>
      <c r="J39" s="32">
        <f t="shared" si="1"/>
        <v>0</v>
      </c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</row>
    <row r="40" spans="1:91" x14ac:dyDescent="0.2">
      <c r="A40" s="4"/>
      <c r="B40" s="78" t="s">
        <v>18</v>
      </c>
      <c r="C40" s="79"/>
      <c r="D40" s="79"/>
      <c r="E40" s="80"/>
      <c r="F40" s="16">
        <v>50</v>
      </c>
      <c r="G40" s="29" t="s">
        <v>69</v>
      </c>
      <c r="H40" s="8"/>
      <c r="I40" s="9" t="s">
        <v>48</v>
      </c>
      <c r="J40" s="87">
        <f>IF(A40="x",(F40*H40)+(F41*H41),0)</f>
        <v>0</v>
      </c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</row>
    <row r="41" spans="1:91" x14ac:dyDescent="0.2">
      <c r="A41" s="4"/>
      <c r="B41" s="84"/>
      <c r="C41" s="85"/>
      <c r="D41" s="85"/>
      <c r="E41" s="86"/>
      <c r="F41" s="34">
        <v>0.5</v>
      </c>
      <c r="G41" s="29" t="s">
        <v>31</v>
      </c>
      <c r="H41" s="8"/>
      <c r="I41" s="9" t="s">
        <v>32</v>
      </c>
      <c r="J41" s="88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</row>
    <row r="42" spans="1:91" ht="14.25" customHeight="1" x14ac:dyDescent="0.2">
      <c r="A42" s="4"/>
      <c r="B42" s="78" t="s">
        <v>79</v>
      </c>
      <c r="C42" s="79"/>
      <c r="D42" s="79"/>
      <c r="E42" s="80"/>
      <c r="F42" s="16">
        <v>150</v>
      </c>
      <c r="G42" s="29" t="s">
        <v>80</v>
      </c>
      <c r="H42" s="8"/>
      <c r="I42" s="9" t="s">
        <v>35</v>
      </c>
      <c r="J42" s="10">
        <f>IF(A42="x",F42*H42,0)</f>
        <v>0</v>
      </c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</row>
    <row r="43" spans="1:91" x14ac:dyDescent="0.2">
      <c r="A43" s="70" t="s">
        <v>20</v>
      </c>
      <c r="B43" s="70"/>
      <c r="C43" s="70"/>
      <c r="D43" s="70"/>
      <c r="E43" s="70"/>
      <c r="F43" s="70"/>
      <c r="G43" s="70"/>
      <c r="H43" s="70"/>
      <c r="I43" s="70"/>
      <c r="J43" s="70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x14ac:dyDescent="0.2">
      <c r="A44" s="4"/>
      <c r="B44" s="65" t="s">
        <v>78</v>
      </c>
      <c r="C44" s="65"/>
      <c r="D44" s="65"/>
      <c r="E44" s="65"/>
      <c r="F44" s="66">
        <v>250</v>
      </c>
      <c r="G44" s="67"/>
      <c r="H44" s="13"/>
      <c r="I44" s="14"/>
      <c r="J44" s="15">
        <f>IF(A44="x",F44,0)</f>
        <v>0</v>
      </c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24" customHeight="1" x14ac:dyDescent="0.2">
      <c r="A45" s="4"/>
      <c r="B45" s="65" t="s">
        <v>49</v>
      </c>
      <c r="C45" s="65"/>
      <c r="D45" s="65"/>
      <c r="E45" s="65"/>
      <c r="F45" s="66">
        <v>150</v>
      </c>
      <c r="G45" s="67"/>
      <c r="H45" s="13"/>
      <c r="I45" s="14"/>
      <c r="J45" s="15">
        <f>IF(A45="x",F45,0)</f>
        <v>0</v>
      </c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x14ac:dyDescent="0.2">
      <c r="A46" s="70" t="s">
        <v>52</v>
      </c>
      <c r="B46" s="70"/>
      <c r="C46" s="70"/>
      <c r="D46" s="70"/>
      <c r="E46" s="70"/>
      <c r="F46" s="70"/>
      <c r="G46" s="70"/>
      <c r="H46" s="70"/>
      <c r="I46" s="70"/>
      <c r="J46" s="70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24.95" customHeight="1" x14ac:dyDescent="0.2">
      <c r="A47" s="4"/>
      <c r="B47" s="65" t="s">
        <v>55</v>
      </c>
      <c r="C47" s="65"/>
      <c r="D47" s="65"/>
      <c r="E47" s="65"/>
      <c r="F47" s="6">
        <v>500</v>
      </c>
      <c r="G47" s="29" t="s">
        <v>50</v>
      </c>
      <c r="H47" s="8"/>
      <c r="I47" s="9" t="s">
        <v>59</v>
      </c>
      <c r="J47" s="10">
        <f t="shared" ref="J47:J49" si="2">IF(A47="x",F47*H47,0)</f>
        <v>0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x14ac:dyDescent="0.2">
      <c r="A48" s="4"/>
      <c r="B48" s="65" t="s">
        <v>92</v>
      </c>
      <c r="C48" s="65"/>
      <c r="D48" s="65"/>
      <c r="E48" s="65"/>
      <c r="F48" s="66">
        <v>75</v>
      </c>
      <c r="G48" s="67"/>
      <c r="H48" s="13"/>
      <c r="I48" s="14"/>
      <c r="J48" s="15">
        <f>IF(A48="x",F48,0)</f>
        <v>0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x14ac:dyDescent="0.2">
      <c r="A49" s="4"/>
      <c r="B49" s="65" t="s">
        <v>21</v>
      </c>
      <c r="C49" s="65"/>
      <c r="D49" s="65"/>
      <c r="E49" s="65"/>
      <c r="F49" s="6">
        <v>250</v>
      </c>
      <c r="G49" s="29" t="s">
        <v>51</v>
      </c>
      <c r="H49" s="8"/>
      <c r="I49" s="9" t="s">
        <v>58</v>
      </c>
      <c r="J49" s="10">
        <f t="shared" si="2"/>
        <v>0</v>
      </c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x14ac:dyDescent="0.2">
      <c r="A50" s="70" t="s">
        <v>22</v>
      </c>
      <c r="B50" s="70"/>
      <c r="C50" s="70"/>
      <c r="D50" s="70"/>
      <c r="E50" s="70"/>
      <c r="F50" s="70"/>
      <c r="G50" s="70"/>
      <c r="H50" s="70"/>
      <c r="I50" s="70"/>
      <c r="J50" s="72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x14ac:dyDescent="0.2">
      <c r="A51" s="4"/>
      <c r="B51" s="74" t="s">
        <v>22</v>
      </c>
      <c r="C51" s="74"/>
      <c r="D51" s="74"/>
      <c r="E51" s="74"/>
      <c r="F51" s="66">
        <v>105</v>
      </c>
      <c r="G51" s="67"/>
      <c r="H51" s="13"/>
      <c r="I51" s="35"/>
      <c r="J51" s="36">
        <f>IF(A51="x",F51,0)</f>
        <v>0</v>
      </c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x14ac:dyDescent="0.2">
      <c r="A52" s="68" t="s">
        <v>81</v>
      </c>
      <c r="B52" s="69"/>
      <c r="C52" s="69"/>
      <c r="D52" s="69"/>
      <c r="E52" s="69"/>
      <c r="F52" s="69"/>
      <c r="G52" s="69"/>
      <c r="H52" s="69"/>
      <c r="I52" s="69"/>
      <c r="J52" s="69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x14ac:dyDescent="0.2">
      <c r="A53" s="4"/>
      <c r="B53" s="65" t="s">
        <v>81</v>
      </c>
      <c r="C53" s="65"/>
      <c r="D53" s="65"/>
      <c r="E53" s="65"/>
      <c r="F53" s="37">
        <v>67</v>
      </c>
      <c r="G53" s="5" t="s">
        <v>82</v>
      </c>
      <c r="H53" s="8"/>
      <c r="I53" s="9" t="s">
        <v>83</v>
      </c>
      <c r="J53" s="38">
        <f t="shared" ref="J53" si="3">IF(A53="x",F53*H53,0)</f>
        <v>0</v>
      </c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x14ac:dyDescent="0.2">
      <c r="A54" s="70" t="s">
        <v>23</v>
      </c>
      <c r="B54" s="70"/>
      <c r="C54" s="70"/>
      <c r="D54" s="70"/>
      <c r="E54" s="70"/>
      <c r="F54" s="70"/>
      <c r="G54" s="70"/>
      <c r="H54" s="70"/>
      <c r="I54" s="70"/>
      <c r="J54" s="73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24" x14ac:dyDescent="0.2">
      <c r="A55" s="4"/>
      <c r="B55" s="75" t="s">
        <v>64</v>
      </c>
      <c r="C55" s="75"/>
      <c r="D55" s="75"/>
      <c r="E55" s="75"/>
      <c r="F55" s="6">
        <v>550</v>
      </c>
      <c r="G55" s="7" t="s">
        <v>53</v>
      </c>
      <c r="H55" s="39"/>
      <c r="I55" s="9" t="s">
        <v>54</v>
      </c>
      <c r="J55" s="15">
        <f>IF(A55="x",F55+(55*H55),0)</f>
        <v>0</v>
      </c>
      <c r="O55" s="2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24.95" customHeight="1" x14ac:dyDescent="0.2">
      <c r="A56" s="4"/>
      <c r="B56" s="75" t="s">
        <v>63</v>
      </c>
      <c r="C56" s="75"/>
      <c r="D56" s="75"/>
      <c r="E56" s="75"/>
      <c r="F56" s="6">
        <v>350</v>
      </c>
      <c r="G56" s="7" t="s">
        <v>86</v>
      </c>
      <c r="H56" s="13"/>
      <c r="I56" s="14"/>
      <c r="J56" s="15">
        <f>IF(A56="x",F56+(55*H56),0)</f>
        <v>0</v>
      </c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x14ac:dyDescent="0.2">
      <c r="A57" s="4"/>
      <c r="B57" s="125" t="s">
        <v>60</v>
      </c>
      <c r="C57" s="125"/>
      <c r="D57" s="125"/>
      <c r="E57" s="125"/>
      <c r="F57" s="126">
        <v>1000</v>
      </c>
      <c r="G57" s="127" t="s">
        <v>70</v>
      </c>
      <c r="H57" s="128"/>
      <c r="I57" s="129" t="s">
        <v>71</v>
      </c>
      <c r="J57" s="57">
        <f>F57*H57</f>
        <v>0</v>
      </c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21.75" customHeight="1" x14ac:dyDescent="0.2">
      <c r="A58" s="27"/>
      <c r="B58" s="132" t="s">
        <v>61</v>
      </c>
      <c r="C58" s="132"/>
      <c r="D58" s="132"/>
      <c r="E58" s="132"/>
      <c r="F58" s="133">
        <v>126</v>
      </c>
      <c r="G58" s="134" t="s">
        <v>86</v>
      </c>
      <c r="H58" s="53"/>
      <c r="I58" s="54"/>
      <c r="J58" s="36">
        <f>IF(A58="x",F58,0)</f>
        <v>0</v>
      </c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24" x14ac:dyDescent="0.2">
      <c r="A59" s="4"/>
      <c r="B59" s="130" t="s">
        <v>84</v>
      </c>
      <c r="C59" s="130"/>
      <c r="D59" s="130"/>
      <c r="E59" s="130"/>
      <c r="F59" s="131">
        <v>250</v>
      </c>
      <c r="G59" s="49" t="s">
        <v>85</v>
      </c>
      <c r="H59" s="50"/>
      <c r="I59" s="51" t="s">
        <v>71</v>
      </c>
      <c r="J59" s="26">
        <f>F59*H59</f>
        <v>0</v>
      </c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5" customHeight="1" x14ac:dyDescent="0.2">
      <c r="A60" s="4"/>
      <c r="B60" s="74" t="s">
        <v>87</v>
      </c>
      <c r="C60" s="74"/>
      <c r="D60" s="74"/>
      <c r="E60" s="74"/>
      <c r="F60" s="40">
        <v>500</v>
      </c>
      <c r="G60" s="28" t="s">
        <v>88</v>
      </c>
      <c r="H60" s="8"/>
      <c r="I60" s="35"/>
      <c r="J60" s="15">
        <f>F60*H60</f>
        <v>0</v>
      </c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x14ac:dyDescent="0.2">
      <c r="A61" s="4"/>
      <c r="B61" s="74" t="s">
        <v>3</v>
      </c>
      <c r="C61" s="74"/>
      <c r="D61" s="74"/>
      <c r="E61" s="74"/>
      <c r="F61" s="77" t="s">
        <v>4</v>
      </c>
      <c r="G61" s="77"/>
      <c r="H61" s="13"/>
      <c r="I61" s="35"/>
      <c r="J61" s="4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5" thickBot="1" x14ac:dyDescent="0.25">
      <c r="A62" s="76" t="s">
        <v>26</v>
      </c>
      <c r="B62" s="76"/>
      <c r="C62" s="76"/>
      <c r="D62" s="76"/>
      <c r="E62" s="76"/>
      <c r="F62" s="76"/>
      <c r="G62" s="76"/>
      <c r="H62" s="76"/>
      <c r="I62" s="76"/>
      <c r="J62" s="42">
        <f>SUM(J3:J61)</f>
        <v>0</v>
      </c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5" thickTop="1" x14ac:dyDescent="0.2">
      <c r="A63" s="71" t="s">
        <v>56</v>
      </c>
      <c r="B63" s="71"/>
      <c r="C63" s="71"/>
      <c r="D63" s="71"/>
      <c r="E63" s="71"/>
      <c r="F63" s="71"/>
      <c r="G63" s="71"/>
      <c r="H63" s="71"/>
      <c r="I63" s="71"/>
      <c r="J63" s="71"/>
      <c r="L63" s="43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x14ac:dyDescent="0.2">
      <c r="A64" s="116"/>
      <c r="B64" s="117"/>
      <c r="C64" s="117"/>
      <c r="D64" s="117"/>
      <c r="E64" s="117"/>
      <c r="F64" s="117"/>
      <c r="G64" s="117"/>
      <c r="H64" s="117"/>
      <c r="I64" s="117"/>
      <c r="J64" s="118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x14ac:dyDescent="0.2">
      <c r="A65" s="1"/>
      <c r="B65" s="1"/>
      <c r="C65" s="1"/>
      <c r="D65" s="1"/>
      <c r="E65" s="1"/>
      <c r="F65" s="1"/>
      <c r="G65" s="1"/>
      <c r="H65" s="44"/>
      <c r="I65" s="44"/>
      <c r="J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x14ac:dyDescent="0.2">
      <c r="A66" s="1"/>
      <c r="B66" s="1"/>
      <c r="C66" s="1"/>
      <c r="D66" s="1"/>
      <c r="E66" s="1"/>
      <c r="F66" s="1"/>
      <c r="G66" s="1"/>
      <c r="H66" s="44"/>
      <c r="I66" s="44"/>
      <c r="J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x14ac:dyDescent="0.2">
      <c r="A67" s="1"/>
      <c r="B67" s="1"/>
      <c r="C67" s="1"/>
      <c r="D67" s="1"/>
      <c r="E67" s="1"/>
      <c r="F67" s="1"/>
      <c r="G67" s="1"/>
      <c r="H67" s="44"/>
      <c r="I67" s="44"/>
      <c r="J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x14ac:dyDescent="0.2">
      <c r="A68" s="1"/>
      <c r="B68" s="1"/>
      <c r="C68" s="1"/>
      <c r="D68" s="1"/>
      <c r="E68" s="1"/>
      <c r="F68" s="1"/>
      <c r="G68" s="1"/>
      <c r="H68" s="44"/>
      <c r="I68" s="44"/>
      <c r="J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x14ac:dyDescent="0.2">
      <c r="A69" s="1"/>
      <c r="B69" s="1"/>
      <c r="C69" s="1"/>
      <c r="D69" s="1"/>
      <c r="E69" s="1"/>
      <c r="F69" s="1"/>
      <c r="G69" s="1"/>
      <c r="H69" s="44"/>
      <c r="I69" s="44"/>
      <c r="J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s="1" customFormat="1" x14ac:dyDescent="0.2">
      <c r="H70" s="44"/>
      <c r="I70" s="44"/>
    </row>
    <row r="71" spans="1:91" s="1" customFormat="1" x14ac:dyDescent="0.2">
      <c r="H71" s="44"/>
      <c r="I71" s="44"/>
    </row>
    <row r="72" spans="1:91" s="1" customFormat="1" x14ac:dyDescent="0.2">
      <c r="H72" s="44"/>
      <c r="I72" s="44"/>
    </row>
    <row r="73" spans="1:91" s="1" customFormat="1" x14ac:dyDescent="0.2">
      <c r="H73" s="44"/>
      <c r="I73" s="44"/>
    </row>
    <row r="74" spans="1:91" s="1" customFormat="1" x14ac:dyDescent="0.2">
      <c r="H74" s="44"/>
      <c r="I74" s="44"/>
    </row>
    <row r="75" spans="1:91" s="1" customFormat="1" x14ac:dyDescent="0.2">
      <c r="H75" s="44"/>
      <c r="I75" s="44"/>
    </row>
    <row r="76" spans="1:91" s="1" customFormat="1" x14ac:dyDescent="0.2">
      <c r="H76" s="44"/>
      <c r="I76" s="44"/>
    </row>
    <row r="77" spans="1:91" s="1" customFormat="1" x14ac:dyDescent="0.2">
      <c r="H77" s="44"/>
      <c r="I77" s="44"/>
    </row>
    <row r="78" spans="1:91" s="1" customFormat="1" x14ac:dyDescent="0.2">
      <c r="I78" s="44"/>
    </row>
    <row r="79" spans="1:91" s="1" customFormat="1" x14ac:dyDescent="0.2">
      <c r="I79" s="44"/>
    </row>
    <row r="80" spans="1:91" s="1" customFormat="1" x14ac:dyDescent="0.2">
      <c r="I80" s="44"/>
    </row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pans="1:10" s="1" customFormat="1" x14ac:dyDescent="0.2"/>
    <row r="258" spans="1:10" s="1" customFormat="1" x14ac:dyDescent="0.2"/>
    <row r="259" spans="1:10" s="1" customFormat="1" x14ac:dyDescent="0.2"/>
    <row r="260" spans="1:10" s="1" customFormat="1" x14ac:dyDescent="0.2"/>
    <row r="261" spans="1:10" s="1" customFormat="1" x14ac:dyDescent="0.2"/>
    <row r="262" spans="1:10" s="1" customFormat="1" x14ac:dyDescent="0.2"/>
    <row r="263" spans="1:10" s="1" customFormat="1" x14ac:dyDescent="0.2"/>
    <row r="264" spans="1:10" s="1" customFormat="1" x14ac:dyDescent="0.2"/>
    <row r="265" spans="1:10" s="1" customFormat="1" x14ac:dyDescent="0.2"/>
    <row r="266" spans="1:10" s="1" customFormat="1" x14ac:dyDescent="0.2"/>
    <row r="267" spans="1:10" s="1" customFormat="1" x14ac:dyDescent="0.2"/>
    <row r="268" spans="1:10" s="1" customFormat="1" x14ac:dyDescent="0.2"/>
    <row r="269" spans="1:10" s="1" customFormat="1" x14ac:dyDescent="0.2">
      <c r="H269" s="45"/>
    </row>
    <row r="270" spans="1:10" s="1" customFormat="1" x14ac:dyDescent="0.2">
      <c r="H270" s="45"/>
    </row>
    <row r="271" spans="1:10" x14ac:dyDescent="0.2">
      <c r="A271" s="1"/>
      <c r="B271" s="1"/>
      <c r="C271" s="1"/>
      <c r="D271" s="1"/>
      <c r="E271" s="1"/>
      <c r="F271" s="1"/>
      <c r="G271" s="1"/>
      <c r="I271" s="1"/>
      <c r="J271" s="1"/>
    </row>
  </sheetData>
  <customSheetViews>
    <customSheetView guid="{4F6373BA-92F4-49C3-9B63-52E2B2C75DC1}" scale="110" showPageBreaks="1" printArea="1">
      <selection sqref="A1:J179"/>
      <rowBreaks count="4" manualBreakCount="4">
        <brk id="41" max="9" man="1"/>
        <brk id="77" max="9" man="1"/>
        <brk id="117" max="9" man="1"/>
        <brk id="163" max="9" man="1"/>
      </rowBreaks>
      <pageMargins left="0.7" right="0.7" top="0.75" bottom="0.75" header="0.3" footer="0.3"/>
      <printOptions horizontalCentered="1" verticalCentered="1"/>
      <pageSetup scale="81" orientation="portrait" r:id="rId1"/>
    </customSheetView>
  </customSheetViews>
  <mergeCells count="80">
    <mergeCell ref="A64:J64"/>
    <mergeCell ref="A1:J1"/>
    <mergeCell ref="B2:E2"/>
    <mergeCell ref="F2:G2"/>
    <mergeCell ref="F51:G51"/>
    <mergeCell ref="B51:E51"/>
    <mergeCell ref="B31:E31"/>
    <mergeCell ref="B27:E27"/>
    <mergeCell ref="B32:E32"/>
    <mergeCell ref="B34:E34"/>
    <mergeCell ref="B36:E36"/>
    <mergeCell ref="B33:E33"/>
    <mergeCell ref="A3:J3"/>
    <mergeCell ref="F5:G5"/>
    <mergeCell ref="F6:G6"/>
    <mergeCell ref="B9:E9"/>
    <mergeCell ref="B23:E23"/>
    <mergeCell ref="B24:E24"/>
    <mergeCell ref="B22:E22"/>
    <mergeCell ref="A21:J21"/>
    <mergeCell ref="F14:G14"/>
    <mergeCell ref="B18:E18"/>
    <mergeCell ref="F18:G18"/>
    <mergeCell ref="B19:E19"/>
    <mergeCell ref="B20:E20"/>
    <mergeCell ref="F19:G19"/>
    <mergeCell ref="F20:G20"/>
    <mergeCell ref="B17:E17"/>
    <mergeCell ref="A16:J16"/>
    <mergeCell ref="B12:E12"/>
    <mergeCell ref="F12:G12"/>
    <mergeCell ref="B4:E4"/>
    <mergeCell ref="B15:E15"/>
    <mergeCell ref="B5:E5"/>
    <mergeCell ref="B6:E6"/>
    <mergeCell ref="F15:G15"/>
    <mergeCell ref="B14:E14"/>
    <mergeCell ref="B7:E7"/>
    <mergeCell ref="A13:J13"/>
    <mergeCell ref="A8:J8"/>
    <mergeCell ref="B10:E10"/>
    <mergeCell ref="F10:G10"/>
    <mergeCell ref="B11:E11"/>
    <mergeCell ref="F11:G11"/>
    <mergeCell ref="B25:E25"/>
    <mergeCell ref="B26:E26"/>
    <mergeCell ref="B35:E35"/>
    <mergeCell ref="B40:E41"/>
    <mergeCell ref="J40:J41"/>
    <mergeCell ref="B30:E30"/>
    <mergeCell ref="B29:E29"/>
    <mergeCell ref="B28:E28"/>
    <mergeCell ref="B42:E42"/>
    <mergeCell ref="B39:E39"/>
    <mergeCell ref="B37:E37"/>
    <mergeCell ref="B38:E38"/>
    <mergeCell ref="A43:J43"/>
    <mergeCell ref="A63:J63"/>
    <mergeCell ref="A50:J50"/>
    <mergeCell ref="A54:J54"/>
    <mergeCell ref="B48:E48"/>
    <mergeCell ref="B49:E49"/>
    <mergeCell ref="B60:E60"/>
    <mergeCell ref="B59:E59"/>
    <mergeCell ref="A62:I62"/>
    <mergeCell ref="B61:E61"/>
    <mergeCell ref="F61:G61"/>
    <mergeCell ref="F48:G48"/>
    <mergeCell ref="B58:E58"/>
    <mergeCell ref="B57:E57"/>
    <mergeCell ref="B55:E55"/>
    <mergeCell ref="B56:E56"/>
    <mergeCell ref="B44:E44"/>
    <mergeCell ref="B53:E53"/>
    <mergeCell ref="F44:G44"/>
    <mergeCell ref="B45:E45"/>
    <mergeCell ref="A52:J52"/>
    <mergeCell ref="F45:G45"/>
    <mergeCell ref="A46:J46"/>
    <mergeCell ref="B47:E47"/>
  </mergeCells>
  <printOptions horizontalCentered="1"/>
  <pageMargins left="0.25" right="0.25" top="0.75" bottom="0.75" header="0.3" footer="0.3"/>
  <pageSetup scale="99" fitToHeight="0" orientation="portrait" r:id="rId2"/>
  <headerFooter alignWithMargins="0">
    <oddFooter>&amp;LUpdated July 1, 2025&amp;CPage &amp;P</oddFooter>
  </headerFooter>
  <ignoredErrors>
    <ignoredError sqref="J48" formula="1"/>
  </ignoredError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Fee Schedule</vt:lpstr>
      <vt:lpstr>'Fee Schedule'!_ftnref1</vt:lpstr>
      <vt:lpstr>'Fee Schedule'!Print_Area</vt:lpstr>
      <vt:lpstr>'Fee Schedule'!Print_Titles</vt:lpstr>
    </vt:vector>
  </TitlesOfParts>
  <Company>Town of Morrisville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B. Grace</dc:creator>
  <cp:lastModifiedBy>Jennifer C. Bullock</cp:lastModifiedBy>
  <cp:lastPrinted>2025-06-24T13:25:26Z</cp:lastPrinted>
  <dcterms:created xsi:type="dcterms:W3CDTF">2015-07-01T20:11:19Z</dcterms:created>
  <dcterms:modified xsi:type="dcterms:W3CDTF">2026-06-23T18:03:57Z</dcterms:modified>
</cp:coreProperties>
</file>